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0730" windowHeight="11760"/>
  </bookViews>
  <sheets>
    <sheet name="Cement" sheetId="1" r:id="rId1"/>
    <sheet name="Sheet2" sheetId="2" r:id="rId2"/>
    <sheet name="Sheet3" sheetId="3" r:id="rId3"/>
  </sheets>
  <definedNames>
    <definedName name="_xlnm.Print_Area" localSheetId="0">Cement!$A$1:$R$19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/>
  <c r="J18"/>
  <c r="K18"/>
  <c r="L18"/>
  <c r="M18"/>
  <c r="N18"/>
  <c r="O18"/>
  <c r="P18"/>
  <c r="Q18"/>
  <c r="R18"/>
  <c r="H18"/>
  <c r="H6"/>
  <c r="H7"/>
  <c r="H8"/>
  <c r="H9"/>
  <c r="H10"/>
  <c r="H11"/>
  <c r="H12"/>
  <c r="H13"/>
  <c r="H14"/>
  <c r="H15"/>
  <c r="H16"/>
  <c r="H17"/>
  <c r="G6"/>
  <c r="G7"/>
  <c r="G8"/>
  <c r="G9"/>
  <c r="G10"/>
  <c r="G11"/>
  <c r="G12"/>
  <c r="G13"/>
  <c r="G14"/>
  <c r="G15"/>
  <c r="G16"/>
  <c r="G17"/>
  <c r="F6" l="1"/>
  <c r="F7"/>
  <c r="F8"/>
  <c r="F9"/>
  <c r="F10"/>
  <c r="F11"/>
  <c r="F12"/>
  <c r="F13"/>
  <c r="F14"/>
  <c r="F15"/>
  <c r="F16"/>
  <c r="F17"/>
  <c r="F5" l="1"/>
  <c r="G5" s="1"/>
  <c r="H5" s="1"/>
  <c r="H19" l="1"/>
</calcChain>
</file>

<file path=xl/sharedStrings.xml><?xml version="1.0" encoding="utf-8"?>
<sst xmlns="http://schemas.openxmlformats.org/spreadsheetml/2006/main" count="49" uniqueCount="37">
  <si>
    <t>Polygon No.</t>
  </si>
  <si>
    <t>BH No.</t>
  </si>
  <si>
    <t>From (m)</t>
  </si>
  <si>
    <t>To (m)</t>
  </si>
  <si>
    <t>Average Quality</t>
  </si>
  <si>
    <t>CaO
%</t>
  </si>
  <si>
    <t>MgO
%</t>
  </si>
  <si>
    <t>LOI
%</t>
  </si>
  <si>
    <t>P2</t>
  </si>
  <si>
    <t>Thick. (m)</t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</si>
  <si>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%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</si>
  <si>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%</t>
    </r>
  </si>
  <si>
    <r>
      <t xml:space="preserve"> 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%</t>
    </r>
  </si>
  <si>
    <r>
      <t>SO</t>
    </r>
    <r>
      <rPr>
        <b/>
        <vertAlign val="subscript"/>
        <sz val="12"/>
        <color theme="1"/>
        <rFont val="Times New Roman"/>
        <family val="1"/>
      </rPr>
      <t xml:space="preserve">3
</t>
    </r>
    <r>
      <rPr>
        <b/>
        <sz val="12"/>
        <color theme="1"/>
        <rFont val="Times New Roman"/>
        <family val="1"/>
      </rPr>
      <t>%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</si>
  <si>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 xml:space="preserve">
%</t>
    </r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</si>
  <si>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
%</t>
    </r>
  </si>
  <si>
    <r>
      <t>Na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 %</t>
    </r>
  </si>
  <si>
    <r>
      <t>Volume 
(m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</si>
  <si>
    <r>
      <t>Polygonal Area (m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</si>
  <si>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t xml:space="preserve"> Geological Gross in-situ Resources (tonnes)</t>
  </si>
  <si>
    <t>Bulk Density: 2.84 gm/cc</t>
  </si>
  <si>
    <t>MAK-07</t>
  </si>
  <si>
    <t>MAK-01</t>
  </si>
  <si>
    <t>MAK-02</t>
  </si>
  <si>
    <t>MAK-03</t>
  </si>
  <si>
    <t>MAK-04</t>
  </si>
  <si>
    <t>MAK-05</t>
  </si>
  <si>
    <t>MAK-06</t>
  </si>
  <si>
    <t>Polygon wise, Borehole wise Resources (333) estimated for Unclassified Dolomite by Polygonal Method for Akapur block, 
Dist: Yavatmal, Maharashtra</t>
  </si>
  <si>
    <t>Total Geological Gross in-situ Resources of Unclassified Dolomite in Tonnes</t>
  </si>
  <si>
    <t>Total Geological Gross in-situ Resources of Unclassified Dolomite in Million Tonnes (MT)</t>
  </si>
  <si>
    <t>P4</t>
  </si>
  <si>
    <t>P3</t>
  </si>
  <si>
    <t>P5</t>
  </si>
  <si>
    <t>P1</t>
  </si>
  <si>
    <t>P6</t>
  </si>
  <si>
    <t>P7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</si>
</sst>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2" fontId="2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6"/>
  <sheetViews>
    <sheetView tabSelected="1" zoomScaleNormal="100" workbookViewId="0">
      <selection sqref="A1:R19"/>
    </sheetView>
  </sheetViews>
  <sheetFormatPr defaultColWidth="9.140625" defaultRowHeight="15.75"/>
  <cols>
    <col min="1" max="1" width="8.28515625" style="2" customWidth="1"/>
    <col min="2" max="2" width="9.28515625" style="2" bestFit="1" customWidth="1"/>
    <col min="3" max="3" width="11.5703125" style="2" customWidth="1"/>
    <col min="4" max="4" width="6.7109375" style="2" customWidth="1"/>
    <col min="5" max="5" width="6" style="2" customWidth="1"/>
    <col min="6" max="6" width="6.85546875" style="2" customWidth="1"/>
    <col min="7" max="7" width="13.140625" style="2" customWidth="1"/>
    <col min="8" max="8" width="14.140625" style="2" customWidth="1"/>
    <col min="9" max="11" width="6.7109375" style="2" customWidth="1"/>
    <col min="12" max="12" width="9.140625" style="2" bestFit="1" customWidth="1"/>
    <col min="13" max="13" width="7.140625" style="2" customWidth="1"/>
    <col min="14" max="14" width="5.7109375" style="2" customWidth="1"/>
    <col min="15" max="15" width="6.140625" style="2" customWidth="1"/>
    <col min="16" max="16" width="5.7109375" style="2" customWidth="1"/>
    <col min="17" max="18" width="6.7109375" style="2" customWidth="1"/>
    <col min="19" max="16384" width="9.140625" style="2"/>
  </cols>
  <sheetData>
    <row r="1" spans="1:18" ht="37.5" customHeight="1">
      <c r="A1" s="15" t="s">
        <v>28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</row>
    <row r="2" spans="1:18" ht="15.7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2" t="s">
        <v>20</v>
      </c>
      <c r="O2" s="12"/>
      <c r="P2" s="12"/>
      <c r="Q2" s="12"/>
      <c r="R2" s="12"/>
    </row>
    <row r="3" spans="1:18" ht="15.75" customHeight="1">
      <c r="A3" s="11" t="s">
        <v>0</v>
      </c>
      <c r="B3" s="11" t="s">
        <v>1</v>
      </c>
      <c r="C3" s="11" t="s">
        <v>18</v>
      </c>
      <c r="D3" s="11" t="s">
        <v>2</v>
      </c>
      <c r="E3" s="11" t="s">
        <v>3</v>
      </c>
      <c r="F3" s="11" t="s">
        <v>9</v>
      </c>
      <c r="G3" s="11" t="s">
        <v>17</v>
      </c>
      <c r="H3" s="11" t="s">
        <v>19</v>
      </c>
      <c r="I3" s="11" t="s">
        <v>4</v>
      </c>
      <c r="J3" s="11"/>
      <c r="K3" s="11"/>
      <c r="L3" s="11"/>
      <c r="M3" s="11"/>
      <c r="N3" s="11"/>
      <c r="O3" s="11"/>
      <c r="P3" s="11"/>
      <c r="Q3" s="11"/>
      <c r="R3" s="11"/>
    </row>
    <row r="4" spans="1:18" ht="48.6" customHeight="1">
      <c r="A4" s="11"/>
      <c r="B4" s="11"/>
      <c r="C4" s="11"/>
      <c r="D4" s="11"/>
      <c r="E4" s="11"/>
      <c r="F4" s="11"/>
      <c r="G4" s="11"/>
      <c r="H4" s="11"/>
      <c r="I4" s="3" t="s">
        <v>5</v>
      </c>
      <c r="J4" s="3" t="s">
        <v>6</v>
      </c>
      <c r="K4" s="3" t="s">
        <v>10</v>
      </c>
      <c r="L4" s="3" t="s">
        <v>11</v>
      </c>
      <c r="M4" s="3" t="s">
        <v>12</v>
      </c>
      <c r="N4" s="3" t="s">
        <v>13</v>
      </c>
      <c r="O4" s="3" t="s">
        <v>14</v>
      </c>
      <c r="P4" s="3" t="s">
        <v>15</v>
      </c>
      <c r="Q4" s="3" t="s">
        <v>16</v>
      </c>
      <c r="R4" s="3" t="s">
        <v>7</v>
      </c>
    </row>
    <row r="5" spans="1:18">
      <c r="A5" s="10" t="s">
        <v>31</v>
      </c>
      <c r="B5" s="5" t="s">
        <v>22</v>
      </c>
      <c r="C5" s="4">
        <v>556290.5</v>
      </c>
      <c r="D5" s="5">
        <v>15</v>
      </c>
      <c r="E5" s="5">
        <v>19</v>
      </c>
      <c r="F5" s="5">
        <f>E5-D5</f>
        <v>4</v>
      </c>
      <c r="G5" s="4">
        <f>C5*F5</f>
        <v>2225162</v>
      </c>
      <c r="H5" s="6">
        <f>G5*2.84</f>
        <v>6319460.0800000001</v>
      </c>
      <c r="I5" s="5">
        <v>18.390499999999999</v>
      </c>
      <c r="J5" s="5">
        <v>9.6742500000000007</v>
      </c>
      <c r="K5" s="5">
        <v>6.4411500000000004</v>
      </c>
      <c r="L5" s="5">
        <v>31.096499999999999</v>
      </c>
      <c r="M5" s="5">
        <v>1.8835</v>
      </c>
      <c r="N5" s="5">
        <v>5.0750000000000003E-2</v>
      </c>
      <c r="O5" s="5">
        <v>0.18085000000000001</v>
      </c>
      <c r="P5" s="5">
        <v>1.5105999999999999</v>
      </c>
      <c r="Q5" s="5">
        <v>6.3500000000000001E-2</v>
      </c>
      <c r="R5" s="5">
        <v>30.29</v>
      </c>
    </row>
    <row r="6" spans="1:18">
      <c r="A6" s="10" t="s">
        <v>8</v>
      </c>
      <c r="B6" s="5" t="s">
        <v>23</v>
      </c>
      <c r="C6" s="5">
        <v>693046.7</v>
      </c>
      <c r="D6" s="5">
        <v>9</v>
      </c>
      <c r="E6" s="5">
        <v>25</v>
      </c>
      <c r="F6" s="5">
        <f t="shared" ref="F6:F17" si="0">E6-D6</f>
        <v>16</v>
      </c>
      <c r="G6" s="4">
        <f t="shared" ref="G6:G17" si="1">C6*F6</f>
        <v>11088747.199999999</v>
      </c>
      <c r="H6" s="6">
        <f t="shared" ref="H6:H17" si="2">G6*2.84</f>
        <v>31492042.047999997</v>
      </c>
      <c r="I6" s="9">
        <v>29.428074999999996</v>
      </c>
      <c r="J6" s="5">
        <v>15.246012500000001</v>
      </c>
      <c r="K6" s="5">
        <v>1.4070875</v>
      </c>
      <c r="L6" s="5">
        <v>13.659224999999999</v>
      </c>
      <c r="M6" s="5">
        <v>0.59076249999999997</v>
      </c>
      <c r="N6" s="5">
        <v>5.4187500000000006E-2</v>
      </c>
      <c r="O6" s="5">
        <v>2.2012499999999997E-2</v>
      </c>
      <c r="P6" s="5">
        <v>0.21668750000000003</v>
      </c>
      <c r="Q6" s="5">
        <v>3.1849999999999996E-2</v>
      </c>
      <c r="R6" s="5">
        <v>39.097499999999997</v>
      </c>
    </row>
    <row r="7" spans="1:18">
      <c r="A7" s="10" t="s">
        <v>8</v>
      </c>
      <c r="B7" s="5" t="s">
        <v>23</v>
      </c>
      <c r="C7" s="5">
        <v>693046.7</v>
      </c>
      <c r="D7" s="5">
        <v>29</v>
      </c>
      <c r="E7" s="5">
        <v>42.3</v>
      </c>
      <c r="F7" s="5">
        <f t="shared" si="0"/>
        <v>13.299999999999997</v>
      </c>
      <c r="G7" s="4">
        <f t="shared" si="1"/>
        <v>9217521.1099999975</v>
      </c>
      <c r="H7" s="6">
        <f t="shared" si="2"/>
        <v>26177759.952399991</v>
      </c>
      <c r="I7" s="9">
        <v>25.714412030075188</v>
      </c>
      <c r="J7" s="5">
        <v>12.525450375939851</v>
      </c>
      <c r="K7" s="5">
        <v>4.8338654135338341</v>
      </c>
      <c r="L7" s="5">
        <v>16.798493984962402</v>
      </c>
      <c r="M7" s="5">
        <v>1.4151165413533835</v>
      </c>
      <c r="N7" s="5">
        <v>0.26565037593984964</v>
      </c>
      <c r="O7" s="5">
        <v>4.901353383458646E-2</v>
      </c>
      <c r="P7" s="5">
        <v>1.1920518796992483</v>
      </c>
      <c r="Q7" s="5">
        <v>4.1753383458646612E-2</v>
      </c>
      <c r="R7" s="5">
        <v>36.858345864661651</v>
      </c>
    </row>
    <row r="8" spans="1:18">
      <c r="A8" s="10" t="s">
        <v>32</v>
      </c>
      <c r="B8" s="5" t="s">
        <v>24</v>
      </c>
      <c r="C8" s="10">
        <v>760911.35999999999</v>
      </c>
      <c r="D8" s="5">
        <v>3.5</v>
      </c>
      <c r="E8" s="5">
        <v>37</v>
      </c>
      <c r="F8" s="5">
        <f t="shared" si="0"/>
        <v>33.5</v>
      </c>
      <c r="G8" s="4">
        <f t="shared" si="1"/>
        <v>25490530.559999999</v>
      </c>
      <c r="H8" s="6">
        <f t="shared" si="2"/>
        <v>72393106.790399998</v>
      </c>
      <c r="I8" s="9">
        <v>29.946377611940303</v>
      </c>
      <c r="J8" s="5">
        <v>14.125282089552238</v>
      </c>
      <c r="K8" s="5">
        <v>2.1817179104477611</v>
      </c>
      <c r="L8" s="5">
        <v>10.453453731343282</v>
      </c>
      <c r="M8" s="5">
        <v>0.76786119402985076</v>
      </c>
      <c r="N8" s="5">
        <v>4.7891791044776123E-2</v>
      </c>
      <c r="O8" s="5">
        <v>5.0265671641791049E-2</v>
      </c>
      <c r="P8" s="5">
        <v>0.41450597014925378</v>
      </c>
      <c r="Q8" s="5">
        <v>3.0492537313432839E-2</v>
      </c>
      <c r="R8" s="5">
        <v>41.753432835820895</v>
      </c>
    </row>
    <row r="9" spans="1:18">
      <c r="A9" s="10" t="s">
        <v>32</v>
      </c>
      <c r="B9" s="5" t="s">
        <v>24</v>
      </c>
      <c r="C9" s="10">
        <v>760911.35999999999</v>
      </c>
      <c r="D9" s="5">
        <v>39</v>
      </c>
      <c r="E9" s="5">
        <v>47</v>
      </c>
      <c r="F9" s="5">
        <f t="shared" si="0"/>
        <v>8</v>
      </c>
      <c r="G9" s="4">
        <f t="shared" si="1"/>
        <v>6087290.8799999999</v>
      </c>
      <c r="H9" s="6">
        <f t="shared" si="2"/>
        <v>17287906.099199999</v>
      </c>
      <c r="I9" s="9">
        <v>29.937899999999999</v>
      </c>
      <c r="J9" s="5">
        <v>15.228200000000001</v>
      </c>
      <c r="K9" s="5">
        <v>2.1753</v>
      </c>
      <c r="L9" s="5">
        <v>8.7228750000000002</v>
      </c>
      <c r="M9" s="5">
        <v>0.71250000000000002</v>
      </c>
      <c r="N9" s="5">
        <v>7.2562500000000002E-2</v>
      </c>
      <c r="O9" s="5">
        <v>0.10162500000000001</v>
      </c>
      <c r="P9" s="5">
        <v>0.44324999999999992</v>
      </c>
      <c r="Q9" s="5">
        <v>3.7900000000000003E-2</v>
      </c>
      <c r="R9" s="5">
        <v>42.327500000000001</v>
      </c>
    </row>
    <row r="10" spans="1:18">
      <c r="A10" s="10" t="s">
        <v>33</v>
      </c>
      <c r="B10" s="5" t="s">
        <v>25</v>
      </c>
      <c r="C10" s="10">
        <v>998722.56000000006</v>
      </c>
      <c r="D10" s="5">
        <v>17</v>
      </c>
      <c r="E10" s="5">
        <v>21</v>
      </c>
      <c r="F10" s="5">
        <f t="shared" si="0"/>
        <v>4</v>
      </c>
      <c r="G10" s="4">
        <f t="shared" si="1"/>
        <v>3994890.2400000002</v>
      </c>
      <c r="H10" s="6">
        <f t="shared" si="2"/>
        <v>11345488.2816</v>
      </c>
      <c r="I10" s="9">
        <v>30.5626</v>
      </c>
      <c r="J10" s="5">
        <v>16.812449999999998</v>
      </c>
      <c r="K10" s="5">
        <v>0.95215000000000005</v>
      </c>
      <c r="L10" s="5">
        <v>8.2249999999999996</v>
      </c>
      <c r="M10" s="5">
        <v>0.36840000000000001</v>
      </c>
      <c r="N10" s="5">
        <v>0.1255</v>
      </c>
      <c r="O10" s="5">
        <v>5.11E-2</v>
      </c>
      <c r="P10" s="5">
        <v>0.19779999999999998</v>
      </c>
      <c r="Q10" s="5">
        <v>3.2149999999999998E-2</v>
      </c>
      <c r="R10" s="5">
        <v>42.42</v>
      </c>
    </row>
    <row r="11" spans="1:18">
      <c r="A11" s="10" t="s">
        <v>33</v>
      </c>
      <c r="B11" s="5" t="s">
        <v>25</v>
      </c>
      <c r="C11" s="10">
        <v>998722.56000000006</v>
      </c>
      <c r="D11" s="5">
        <v>35</v>
      </c>
      <c r="E11" s="5">
        <v>41</v>
      </c>
      <c r="F11" s="5">
        <f t="shared" si="0"/>
        <v>6</v>
      </c>
      <c r="G11" s="4">
        <f t="shared" si="1"/>
        <v>5992335.3600000003</v>
      </c>
      <c r="H11" s="6">
        <f t="shared" si="2"/>
        <v>17018232.422400001</v>
      </c>
      <c r="I11" s="9">
        <v>26.629799999999999</v>
      </c>
      <c r="J11" s="5">
        <v>14.075366666666667</v>
      </c>
      <c r="K11" s="5">
        <v>3.2573333333333334</v>
      </c>
      <c r="L11" s="5">
        <v>13.033200000000001</v>
      </c>
      <c r="M11" s="5">
        <v>0.85786666666666678</v>
      </c>
      <c r="N11" s="5">
        <v>8.0250000000000002E-2</v>
      </c>
      <c r="O11" s="5">
        <v>7.3900000000000007E-2</v>
      </c>
      <c r="P11" s="5">
        <v>0.66723333333333334</v>
      </c>
      <c r="Q11" s="5">
        <v>5.3600000000000002E-2</v>
      </c>
      <c r="R11" s="5">
        <v>41.016666666666673</v>
      </c>
    </row>
    <row r="12" spans="1:18">
      <c r="A12" s="10" t="s">
        <v>34</v>
      </c>
      <c r="B12" s="5" t="s">
        <v>26</v>
      </c>
      <c r="C12" s="10">
        <v>896002.05</v>
      </c>
      <c r="D12" s="5">
        <v>4.2</v>
      </c>
      <c r="E12" s="5">
        <v>11</v>
      </c>
      <c r="F12" s="5">
        <f t="shared" si="0"/>
        <v>6.8</v>
      </c>
      <c r="G12" s="4">
        <f t="shared" si="1"/>
        <v>6092813.9400000004</v>
      </c>
      <c r="H12" s="6">
        <f t="shared" si="2"/>
        <v>17303591.589600001</v>
      </c>
      <c r="I12" s="9">
        <v>28.15451176470588</v>
      </c>
      <c r="J12" s="5">
        <v>15.391902941176472</v>
      </c>
      <c r="K12" s="5">
        <v>1.8419764705882353</v>
      </c>
      <c r="L12" s="5">
        <v>12.123079411764706</v>
      </c>
      <c r="M12" s="5">
        <v>0.55110000000000003</v>
      </c>
      <c r="N12" s="5">
        <v>6.0205882352941179E-2</v>
      </c>
      <c r="O12" s="5">
        <v>1.6914705882352943E-2</v>
      </c>
      <c r="P12" s="5">
        <v>0.36042647058823529</v>
      </c>
      <c r="Q12" s="5">
        <v>3.1514705882352938E-2</v>
      </c>
      <c r="R12" s="5">
        <v>41.218529411764706</v>
      </c>
    </row>
    <row r="13" spans="1:18">
      <c r="A13" s="10" t="s">
        <v>34</v>
      </c>
      <c r="B13" s="5" t="s">
        <v>26</v>
      </c>
      <c r="C13" s="10">
        <v>896002.05</v>
      </c>
      <c r="D13" s="5">
        <v>15</v>
      </c>
      <c r="E13" s="5">
        <v>50</v>
      </c>
      <c r="F13" s="5">
        <f t="shared" si="0"/>
        <v>35</v>
      </c>
      <c r="G13" s="4">
        <f t="shared" si="1"/>
        <v>31360071.75</v>
      </c>
      <c r="H13" s="6">
        <f t="shared" si="2"/>
        <v>89062603.769999996</v>
      </c>
      <c r="I13" s="9">
        <v>24.904622857142858</v>
      </c>
      <c r="J13" s="5">
        <v>12.316879999999999</v>
      </c>
      <c r="K13" s="5">
        <v>4.7517857142857123</v>
      </c>
      <c r="L13" s="5">
        <v>18.005920000000003</v>
      </c>
      <c r="M13" s="5">
        <v>1.2978142857142854</v>
      </c>
      <c r="N13" s="5">
        <v>0.15104285714285712</v>
      </c>
      <c r="O13" s="5">
        <v>5.3671428571428571E-2</v>
      </c>
      <c r="P13" s="5">
        <v>1.0408028571428571</v>
      </c>
      <c r="Q13" s="5">
        <v>4.4608571428571435E-2</v>
      </c>
      <c r="R13" s="5">
        <v>37.110285714285709</v>
      </c>
    </row>
    <row r="14" spans="1:18">
      <c r="A14" s="10" t="s">
        <v>35</v>
      </c>
      <c r="B14" s="5" t="s">
        <v>27</v>
      </c>
      <c r="C14" s="10">
        <v>863190.08</v>
      </c>
      <c r="D14" s="5">
        <v>2</v>
      </c>
      <c r="E14" s="5">
        <v>18</v>
      </c>
      <c r="F14" s="5">
        <f t="shared" si="0"/>
        <v>16</v>
      </c>
      <c r="G14" s="4">
        <f t="shared" si="1"/>
        <v>13811041.279999999</v>
      </c>
      <c r="H14" s="6">
        <f t="shared" si="2"/>
        <v>39223357.235199995</v>
      </c>
      <c r="I14" s="9">
        <v>30.9093625</v>
      </c>
      <c r="J14" s="5">
        <v>13.917024999999999</v>
      </c>
      <c r="K14" s="5">
        <v>1.8762375</v>
      </c>
      <c r="L14" s="5">
        <v>10.377212500000001</v>
      </c>
      <c r="M14" s="5">
        <v>0.62217499999999992</v>
      </c>
      <c r="N14" s="5">
        <v>4.9187499999999995E-2</v>
      </c>
      <c r="O14" s="5">
        <v>2.5837499999999999E-2</v>
      </c>
      <c r="P14" s="5">
        <v>0.38855000000000006</v>
      </c>
      <c r="Q14" s="5">
        <v>3.2550000000000003E-2</v>
      </c>
      <c r="R14" s="5">
        <v>41.577500000000001</v>
      </c>
    </row>
    <row r="15" spans="1:18">
      <c r="A15" s="10" t="s">
        <v>35</v>
      </c>
      <c r="B15" s="5" t="s">
        <v>27</v>
      </c>
      <c r="C15" s="10">
        <v>863190.08</v>
      </c>
      <c r="D15" s="5">
        <v>26</v>
      </c>
      <c r="E15" s="5">
        <v>28</v>
      </c>
      <c r="F15" s="5">
        <f t="shared" si="0"/>
        <v>2</v>
      </c>
      <c r="G15" s="4">
        <f t="shared" si="1"/>
        <v>1726380.16</v>
      </c>
      <c r="H15" s="6">
        <f t="shared" si="2"/>
        <v>4902919.6543999994</v>
      </c>
      <c r="I15" s="9">
        <v>32.454975000000005</v>
      </c>
      <c r="J15" s="5">
        <v>16.6815</v>
      </c>
      <c r="K15" s="5">
        <v>0.80754999999999999</v>
      </c>
      <c r="L15" s="5">
        <v>5.1425999999999998</v>
      </c>
      <c r="M15" s="5">
        <v>0.352825</v>
      </c>
      <c r="N15" s="5">
        <v>4.5749999999999999E-2</v>
      </c>
      <c r="O15" s="5">
        <v>1.7325E-2</v>
      </c>
      <c r="P15" s="5">
        <v>0.17465</v>
      </c>
      <c r="Q15" s="5">
        <v>5.6249999999999994E-2</v>
      </c>
      <c r="R15" s="5">
        <v>44.019999999999996</v>
      </c>
    </row>
    <row r="16" spans="1:18">
      <c r="A16" s="10" t="s">
        <v>35</v>
      </c>
      <c r="B16" s="5" t="s">
        <v>27</v>
      </c>
      <c r="C16" s="10">
        <v>863190.08</v>
      </c>
      <c r="D16" s="5">
        <v>36</v>
      </c>
      <c r="E16" s="5">
        <v>44</v>
      </c>
      <c r="F16" s="5">
        <f t="shared" si="0"/>
        <v>8</v>
      </c>
      <c r="G16" s="4">
        <f t="shared" si="1"/>
        <v>6905520.6399999997</v>
      </c>
      <c r="H16" s="6">
        <f t="shared" si="2"/>
        <v>19611678.617599998</v>
      </c>
      <c r="I16" s="9">
        <v>31.050324999999997</v>
      </c>
      <c r="J16" s="5">
        <v>15.45485</v>
      </c>
      <c r="K16" s="5">
        <v>1.7061999999999999</v>
      </c>
      <c r="L16" s="5">
        <v>8.149775</v>
      </c>
      <c r="M16" s="5">
        <v>0.67994999999999994</v>
      </c>
      <c r="N16" s="5">
        <v>8.4124999999999991E-2</v>
      </c>
      <c r="O16" s="5">
        <v>2.9024999999999999E-2</v>
      </c>
      <c r="P16" s="5">
        <v>0.35452500000000009</v>
      </c>
      <c r="Q16" s="5">
        <v>4.7175000000000002E-2</v>
      </c>
      <c r="R16" s="5">
        <v>42.182499999999997</v>
      </c>
    </row>
    <row r="17" spans="1:18">
      <c r="A17" s="10" t="s">
        <v>36</v>
      </c>
      <c r="B17" s="5" t="s">
        <v>21</v>
      </c>
      <c r="C17" s="5">
        <v>778881.8</v>
      </c>
      <c r="D17" s="5">
        <v>17</v>
      </c>
      <c r="E17" s="5">
        <v>21</v>
      </c>
      <c r="F17" s="5">
        <f t="shared" si="0"/>
        <v>4</v>
      </c>
      <c r="G17" s="4">
        <f t="shared" si="1"/>
        <v>3115527.2</v>
      </c>
      <c r="H17" s="6">
        <f t="shared" si="2"/>
        <v>8848097.2479999997</v>
      </c>
      <c r="I17" s="9">
        <v>22.417650000000002</v>
      </c>
      <c r="J17" s="5">
        <v>10.049150000000001</v>
      </c>
      <c r="K17" s="5">
        <v>6.2369000000000003</v>
      </c>
      <c r="L17" s="5">
        <v>22.456600000000002</v>
      </c>
      <c r="M17" s="5">
        <v>1.4735</v>
      </c>
      <c r="N17" s="5">
        <v>4.4500000000000005E-2</v>
      </c>
      <c r="O17" s="5">
        <v>9.4399999999999998E-2</v>
      </c>
      <c r="P17" s="5">
        <v>1.35175</v>
      </c>
      <c r="Q17" s="5">
        <v>5.0599999999999999E-2</v>
      </c>
      <c r="R17" s="5">
        <v>35.159999999999997</v>
      </c>
    </row>
    <row r="18" spans="1:18" ht="31.5" customHeight="1">
      <c r="A18" s="16" t="s">
        <v>29</v>
      </c>
      <c r="B18" s="16"/>
      <c r="C18" s="16"/>
      <c r="D18" s="16"/>
      <c r="E18" s="16"/>
      <c r="F18" s="16"/>
      <c r="G18" s="16"/>
      <c r="H18" s="7">
        <f>SUM(H5:H17)</f>
        <v>360986243.7888</v>
      </c>
      <c r="I18" s="13">
        <f>SUMPRODUCT(I5:I17,$H$5:$H$17)/SUM($H$5:$H$17)</f>
        <v>27.938928759727084</v>
      </c>
      <c r="J18" s="13">
        <f t="shared" ref="J18:R18" si="3">SUMPRODUCT(J5:J17,$H$5:$H$17)/SUM($H$5:$H$17)</f>
        <v>13.762997884101546</v>
      </c>
      <c r="K18" s="13">
        <f t="shared" si="3"/>
        <v>3.0322979493395543</v>
      </c>
      <c r="L18" s="13">
        <f t="shared" si="3"/>
        <v>13.555343616697861</v>
      </c>
      <c r="M18" s="13">
        <f t="shared" si="3"/>
        <v>0.91932913237247793</v>
      </c>
      <c r="N18" s="13">
        <f t="shared" si="3"/>
        <v>9.7465234627486394E-2</v>
      </c>
      <c r="O18" s="13">
        <f t="shared" si="3"/>
        <v>4.9663939967220419E-2</v>
      </c>
      <c r="P18" s="13">
        <f t="shared" si="3"/>
        <v>0.64486647397894203</v>
      </c>
      <c r="Q18" s="13">
        <f t="shared" si="3"/>
        <v>3.9005892033011101E-2</v>
      </c>
      <c r="R18" s="13">
        <f t="shared" si="3"/>
        <v>39.681951171096003</v>
      </c>
    </row>
    <row r="19" spans="1:18" ht="34.15" customHeight="1">
      <c r="A19" s="16" t="s">
        <v>30</v>
      </c>
      <c r="B19" s="16"/>
      <c r="C19" s="16"/>
      <c r="D19" s="16"/>
      <c r="E19" s="16"/>
      <c r="F19" s="16"/>
      <c r="G19" s="16"/>
      <c r="H19" s="7">
        <f>H18/1000000</f>
        <v>360.98624378879998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18">
      <c r="H20" s="8"/>
    </row>
    <row r="23" spans="1:18">
      <c r="H23" s="8"/>
    </row>
    <row r="24" spans="1:18">
      <c r="H24" s="8"/>
    </row>
    <row r="26" spans="1:18">
      <c r="H26" s="8"/>
    </row>
  </sheetData>
  <mergeCells count="23">
    <mergeCell ref="I18:I19"/>
    <mergeCell ref="A1:R1"/>
    <mergeCell ref="R18:R19"/>
    <mergeCell ref="Q18:Q19"/>
    <mergeCell ref="A18:G18"/>
    <mergeCell ref="J18:J19"/>
    <mergeCell ref="K18:K19"/>
    <mergeCell ref="L18:L19"/>
    <mergeCell ref="A19:G19"/>
    <mergeCell ref="M18:M19"/>
    <mergeCell ref="N18:N19"/>
    <mergeCell ref="O18:O19"/>
    <mergeCell ref="P18:P19"/>
    <mergeCell ref="F3:F4"/>
    <mergeCell ref="G3:G4"/>
    <mergeCell ref="H3:H4"/>
    <mergeCell ref="I3:R3"/>
    <mergeCell ref="N2:R2"/>
    <mergeCell ref="A3:A4"/>
    <mergeCell ref="B3:B4"/>
    <mergeCell ref="C3:C4"/>
    <mergeCell ref="D3:D4"/>
    <mergeCell ref="E3:E4"/>
  </mergeCells>
  <printOptions horizontalCentered="1"/>
  <pageMargins left="0.51181102362204722" right="0.51181102362204722" top="1.6929133858267718" bottom="0.74803149606299213" header="0.95" footer="0.31496062992125984"/>
  <pageSetup paperSize="9" scale="94" orientation="landscape" r:id="rId1"/>
  <headerFooter>
    <oddHeader>&amp;R&amp;G
ANNEXURE-VIID/&amp;P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Cement</vt:lpstr>
      <vt:lpstr>Sheet2</vt:lpstr>
      <vt:lpstr>Sheet3</vt:lpstr>
      <vt:lpstr>Cement!Print_Area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mecl</cp:lastModifiedBy>
  <cp:lastPrinted>2025-09-25T05:05:56Z</cp:lastPrinted>
  <dcterms:created xsi:type="dcterms:W3CDTF">2024-06-01T08:47:18Z</dcterms:created>
  <dcterms:modified xsi:type="dcterms:W3CDTF">2025-09-25T05:05:58Z</dcterms:modified>
</cp:coreProperties>
</file>